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8800" windowHeight="12330" tabRatio="597" activeTab="0"/>
  </bookViews>
  <sheets>
    <sheet name="Cân đối NSĐP 2018 (BIEU 59)" sheetId="1" r:id="rId1"/>
    <sheet name="Thu NSNN 2018 (BIEU 60)" sheetId="2" r:id="rId2"/>
    <sheet name="Chi NSĐP 2018 (BIEU 61)" sheetId="3" r:id="rId3"/>
  </sheets>
  <definedNames>
    <definedName name="_xlnm.Print_Titles" localSheetId="2">'Chi NSĐP 2018 (BIEU 61)'!$6:$8</definedName>
    <definedName name="_xlnm.Print_Titles" localSheetId="1">'Thu NSNN 2018 (BIEU 60)'!$6:$8</definedName>
  </definedNames>
  <calcPr fullCalcOnLoad="1"/>
</workbook>
</file>

<file path=xl/sharedStrings.xml><?xml version="1.0" encoding="utf-8"?>
<sst xmlns="http://schemas.openxmlformats.org/spreadsheetml/2006/main" count="214" uniqueCount="150">
  <si>
    <t>Từ nguồn bội thu ngân sách địa phương</t>
  </si>
  <si>
    <t>Thu NSĐP hưởng từ các khoản thu phân chia</t>
  </si>
  <si>
    <t>- Chi đảm bảo cho công tác thu phí, lệ phí; chi từ nguồn thu qua công tác thanh tra</t>
  </si>
  <si>
    <t>Nội dung các khoản chi</t>
  </si>
  <si>
    <t>Đơn vị: Triệu đồng</t>
  </si>
  <si>
    <t>Số TT</t>
  </si>
  <si>
    <t>Sự nghiệp khoa học</t>
  </si>
  <si>
    <t>Sự nghiệp văn hoá thông tin</t>
  </si>
  <si>
    <t>Sự nghiệp thể dục thể thao</t>
  </si>
  <si>
    <t>Nội dung</t>
  </si>
  <si>
    <t>3</t>
  </si>
  <si>
    <t>Thu Quỹ dự trữ tài chính</t>
  </si>
  <si>
    <t>TỔNG CHI NSĐP</t>
  </si>
  <si>
    <t>Thu NSNN trên địa bàn ngân sách địa phương được hưởng theo phân cấp</t>
  </si>
  <si>
    <t>- Thu cân đối chi</t>
  </si>
  <si>
    <t>- Thu xổ số kiến thiết</t>
  </si>
  <si>
    <t>- Thu phản ánh qua ngân sách</t>
  </si>
  <si>
    <t>Ước TH so dự toán</t>
  </si>
  <si>
    <t>CHI CÂN ĐỐI NSĐP</t>
  </si>
  <si>
    <t>Chi cho công tác cấp giấy CNQSDĐ, xây dựng cơ sở dữ liệu đất đai từ 10% tiền sử dụng đất</t>
  </si>
  <si>
    <t>Chi bảo đảm ATGT, hoạt động chống buôn lậu</t>
  </si>
  <si>
    <t>- Chi bảo đảm an toàn giao thông</t>
  </si>
  <si>
    <t>Chương trình mục tiêu quốc gia</t>
  </si>
  <si>
    <t>Chi đầu tư từ nguồn vốn Trái phiếu Chính phủ</t>
  </si>
  <si>
    <t>Từ nguồn vốn XDCB trong nước</t>
  </si>
  <si>
    <t>Từ nguồn thu tiền sử dụng đất</t>
  </si>
  <si>
    <t>Chi đầu tư xây dựng cơ bản cho các dự án</t>
  </si>
  <si>
    <t>Chi hỗ trợ các Quỹ tài chính nhà nước của tỉnh</t>
  </si>
  <si>
    <t>4=3/1</t>
  </si>
  <si>
    <t>5=3/2</t>
  </si>
  <si>
    <t>Chi từ nguồn dự phòng ngân sách</t>
  </si>
  <si>
    <t>Chương trình mục tiêu</t>
  </si>
  <si>
    <t xml:space="preserve">Vốn sự nghiệp </t>
  </si>
  <si>
    <t xml:space="preserve">Vốn đầu tư trong nước </t>
  </si>
  <si>
    <t xml:space="preserve">Vốn đầu tư nước ngoài </t>
  </si>
  <si>
    <t>CHI TỪ NGUỒN BỔ SUNG CÓ MỤC TIÊU TỪ NSTW CHO NSĐP</t>
  </si>
  <si>
    <t>Chi thực hiện các chính sách, nhiệm vụ</t>
  </si>
  <si>
    <t>BỘI THU NSĐP</t>
  </si>
  <si>
    <t>Dự toán</t>
  </si>
  <si>
    <t>Chi đầu tư phát triển</t>
  </si>
  <si>
    <t>Chi thường xuyên</t>
  </si>
  <si>
    <t>Thuế sử dụng đất phi nông nghiệp</t>
  </si>
  <si>
    <t>Thu khác ngân sách (bao gồm cả thu tại xã)</t>
  </si>
  <si>
    <t>- Sự nghiệp lâm nghiệp</t>
  </si>
  <si>
    <t>- Sự nghiệp nông nghiệp</t>
  </si>
  <si>
    <t>- Sự nghiệp thuỷ lợi</t>
  </si>
  <si>
    <t>- Sự nghiệp giao thông</t>
  </si>
  <si>
    <t>Thu từ khu vực kinh tế ngoài quốc doanh</t>
  </si>
  <si>
    <t>Thu bổ sung từ ngân sách trung ương</t>
  </si>
  <si>
    <t>- Sự nghiệp giáo dục</t>
  </si>
  <si>
    <t>- Sự nghiệp đào tạo và dạy nghề</t>
  </si>
  <si>
    <t>- Sự nghiệp văn hoá</t>
  </si>
  <si>
    <t>Sự nghiệp kinh tế</t>
  </si>
  <si>
    <t>Sự nghiệp giáo dục, đào tạo và dạy nghề</t>
  </si>
  <si>
    <t>Sự nghiệp bảo vệ môi trường</t>
  </si>
  <si>
    <t>Chi khác ngân sách</t>
  </si>
  <si>
    <t>III</t>
  </si>
  <si>
    <t>IV</t>
  </si>
  <si>
    <t>V</t>
  </si>
  <si>
    <t>VI</t>
  </si>
  <si>
    <t>VII</t>
  </si>
  <si>
    <t>VIII</t>
  </si>
  <si>
    <t>Sự nghiệp phát thanh truyền hình</t>
  </si>
  <si>
    <t>Thuế bảo vệ môi trường</t>
  </si>
  <si>
    <t>- Quản lý nhà nước</t>
  </si>
  <si>
    <t>- Đảng</t>
  </si>
  <si>
    <t>- Đoàn thể</t>
  </si>
  <si>
    <t>Quốc phòng - An ninh</t>
  </si>
  <si>
    <t>- Quốc phòng</t>
  </si>
  <si>
    <t>- An ninh</t>
  </si>
  <si>
    <t>TỔNG NGUỒN THU NSĐP</t>
  </si>
  <si>
    <t>Thu NSĐP được hưởng theo phân cấp</t>
  </si>
  <si>
    <t>Thu NSĐP được hưởng 100%</t>
  </si>
  <si>
    <t>Thu bổ sung cân đối ngân sách</t>
  </si>
  <si>
    <t>Tổng chi cân đối NSĐP</t>
  </si>
  <si>
    <t>Chi tạo nguồn, điều chỉnh tiền lương</t>
  </si>
  <si>
    <t>Chi các chương trình mục tiêu</t>
  </si>
  <si>
    <t>Chi các chương trình mục tiêu quốc gia</t>
  </si>
  <si>
    <t>CHI TRẢ NỢ GỐC CỦA NSĐP</t>
  </si>
  <si>
    <t>Từ nguồn vay để trả nợ gốc</t>
  </si>
  <si>
    <t>E</t>
  </si>
  <si>
    <t>TỔNG MỨC VAY CỦA NSĐP</t>
  </si>
  <si>
    <t>Vay để bù đắp bội chi</t>
  </si>
  <si>
    <t>Vay để trả nợ gốc</t>
  </si>
  <si>
    <t>Sự nghiệp y tế dân số và gia đình</t>
  </si>
  <si>
    <t>Chi bổ sung Quỹ dự trữ tài chính</t>
  </si>
  <si>
    <t>Sự nghiệp xã hội</t>
  </si>
  <si>
    <t>D</t>
  </si>
  <si>
    <t>Chi bổ sung Quỹ phát triển đất từ tiền sử dụng đất</t>
  </si>
  <si>
    <t>Thu bổ sung có mục tiêu</t>
  </si>
  <si>
    <t>- Sự nghiệp công nghệ thông tin</t>
  </si>
  <si>
    <t>Chi thực hiện một số chính sách, nhiệm vụ</t>
  </si>
  <si>
    <t>Chương trình MTQG giảm nghèo bền vững</t>
  </si>
  <si>
    <t>Chương trình MTQG xây dựng nông thôn mới</t>
  </si>
  <si>
    <t>Quản lý hành chính</t>
  </si>
  <si>
    <t>II</t>
  </si>
  <si>
    <t>- Từ nguồn thu tiền sử dụng đất</t>
  </si>
  <si>
    <t>- Từ nguồn thu xổ số kiến thiết</t>
  </si>
  <si>
    <t>A</t>
  </si>
  <si>
    <t>B</t>
  </si>
  <si>
    <t>C</t>
  </si>
  <si>
    <t>Tỉnh giao</t>
  </si>
  <si>
    <t>Lệ phí trước bạ</t>
  </si>
  <si>
    <t>Thuế thu nhập cá nhân</t>
  </si>
  <si>
    <t>Thu phí, lệ phí</t>
  </si>
  <si>
    <t>1</t>
  </si>
  <si>
    <t>2</t>
  </si>
  <si>
    <t>4</t>
  </si>
  <si>
    <t>Đơn vị: triệu đồng</t>
  </si>
  <si>
    <t>Nội dung các khoản thu</t>
  </si>
  <si>
    <t>- Chi hoạt động lực lượng chống buôn lậu</t>
  </si>
  <si>
    <t>- Thu tiền sử dụng đất</t>
  </si>
  <si>
    <t>Thu xổ số kiến thiết</t>
  </si>
  <si>
    <t>- Sự nghiệp tài nguyên, thị chính và kinh tế khác</t>
  </si>
  <si>
    <t>Thu tiền sử dụng đất</t>
  </si>
  <si>
    <t>Trung ương giao</t>
  </si>
  <si>
    <t>- Vốn trong nước</t>
  </si>
  <si>
    <t>I</t>
  </si>
  <si>
    <t>Chi trả nợ lãi các khoản vay</t>
  </si>
  <si>
    <t>Ước thực hiện năm 2018</t>
  </si>
  <si>
    <t>Thu tiền cấp quyền khai thác khoáng sản, tài nguyên nước</t>
  </si>
  <si>
    <t>Thu kết dư năm 2017</t>
  </si>
  <si>
    <t>Chi từ nguồn thu chuyển nguồn năm 2017</t>
  </si>
  <si>
    <t>Chi từ nguồn kết dư năm 2017</t>
  </si>
  <si>
    <t>Chi các Chương trình mục tiêu</t>
  </si>
  <si>
    <t>Trả nợ lãi, phí các khoản vay</t>
  </si>
  <si>
    <t>Chi tăng lương cơ sở lên 1.390.000 đ/tháng (2)</t>
  </si>
  <si>
    <t>Chi đầu tư vốn Trái phiếu Chính phủ</t>
  </si>
  <si>
    <t>Chi tạo nguồn cải cách tiền lương từ 50% số tăng thu thực hiện năm 2018 so dự toán trung ương giao</t>
  </si>
  <si>
    <t>Chi chuyển nguồn sang năm 2018</t>
  </si>
  <si>
    <t>Thu chuyển nguồn từ năm 2017 chuyển sang</t>
  </si>
  <si>
    <t>Thu từ hoạt động xuất, nhập khẩu</t>
  </si>
  <si>
    <t>Cân đối thu, chi ngân sách địa phương</t>
  </si>
  <si>
    <t>Thu từ khu vực DNNN</t>
  </si>
  <si>
    <t>Các khoản thu về nhà, đất</t>
  </si>
  <si>
    <t>Thu từ khu vực doanh nghiệp có vốn đầu tư nước ngoài</t>
  </si>
  <si>
    <t>-</t>
  </si>
  <si>
    <t>Thuế sử dụng đất nông nghiệp</t>
  </si>
  <si>
    <t>Tiền cho thuê mặt đất, mặt nước</t>
  </si>
  <si>
    <t>Tiền cho thuê và tiền bán nhà ở thuộc SHNN</t>
  </si>
  <si>
    <t>Thực hiện năm 2018</t>
  </si>
  <si>
    <t>Thực hiện so dự toán</t>
  </si>
  <si>
    <t>TỔNG THU NSNN TRÊN ĐỊA BÀN</t>
  </si>
  <si>
    <t>Thu nội địa</t>
  </si>
  <si>
    <t>Biểu số 59/CK-NSNN</t>
  </si>
  <si>
    <t>Biểu số 60/CK-NSNN</t>
  </si>
  <si>
    <t>Biểu số 61/CK-NSNN</t>
  </si>
  <si>
    <t>THỰC HIỆN THU NGÂN SÁCH NHÀ NƯỚC NĂM 2018</t>
  </si>
  <si>
    <t>ƯỚC THỰC HIỆN CHI NSĐP NĂM 2018</t>
  </si>
  <si>
    <t>CÂN ĐỐI NGÂN SÁCH ĐỊA PHƯƠNG NĂM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</si>
</sst>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sz val="14"/>
      <color indexed="8"/>
      <name val="Times New Roman"/>
      <family val="2"/>
    </font>
    <font>
      <sz val="12"/>
      <name val=".Vn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0" fillId="0" borderId="0">
      <alignment/>
      <protection/>
    </xf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3" fontId="5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3" fontId="5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vertical="center"/>
    </xf>
    <xf numFmtId="49" fontId="14" fillId="0" borderId="1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/>
    </xf>
    <xf numFmtId="165" fontId="16" fillId="0" borderId="11" xfId="0" applyNumberFormat="1" applyFont="1" applyFill="1" applyBorder="1" applyAlignment="1">
      <alignment vertical="center"/>
    </xf>
    <xf numFmtId="165" fontId="15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 wrapText="1"/>
    </xf>
    <xf numFmtId="3" fontId="17" fillId="0" borderId="11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center" wrapText="1"/>
    </xf>
    <xf numFmtId="165" fontId="5" fillId="0" borderId="12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vertical="center"/>
    </xf>
    <xf numFmtId="165" fontId="4" fillId="0" borderId="13" xfId="0" applyNumberFormat="1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vertical="center"/>
    </xf>
    <xf numFmtId="165" fontId="14" fillId="0" borderId="11" xfId="0" applyNumberFormat="1" applyFont="1" applyFill="1" applyBorder="1" applyAlignment="1">
      <alignment vertical="center"/>
    </xf>
    <xf numFmtId="49" fontId="14" fillId="0" borderId="11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3" fontId="9" fillId="0" borderId="1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vertical="center"/>
    </xf>
    <xf numFmtId="165" fontId="4" fillId="0" borderId="15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14" fillId="33" borderId="11" xfId="0" applyNumberFormat="1" applyFont="1" applyFill="1" applyBorder="1" applyAlignment="1">
      <alignment vertical="center"/>
    </xf>
    <xf numFmtId="3" fontId="15" fillId="33" borderId="11" xfId="0" applyNumberFormat="1" applyFont="1" applyFill="1" applyBorder="1" applyAlignment="1">
      <alignment vertical="center"/>
    </xf>
    <xf numFmtId="0" fontId="17" fillId="0" borderId="11" xfId="0" applyFont="1" applyFill="1" applyBorder="1" applyAlignment="1" quotePrefix="1">
      <alignment horizontal="center" vertical="center"/>
    </xf>
    <xf numFmtId="3" fontId="17" fillId="33" borderId="11" xfId="0" applyNumberFormat="1" applyFont="1" applyFill="1" applyBorder="1" applyAlignment="1">
      <alignment vertical="center"/>
    </xf>
    <xf numFmtId="165" fontId="17" fillId="0" borderId="11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1" xfId="45"/>
    <cellStyle name="Comma 5" xfId="46"/>
    <cellStyle name="Comma 6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edger 17 x 11 in" xfId="57"/>
    <cellStyle name="Linked Cell" xfId="58"/>
    <cellStyle name="Neutral" xfId="59"/>
    <cellStyle name="Normal 11" xfId="60"/>
    <cellStyle name="Normal 17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5" customWidth="1"/>
    <col min="2" max="2" width="44.57421875" style="6" customWidth="1"/>
    <col min="3" max="4" width="10.421875" style="1" customWidth="1"/>
    <col min="5" max="5" width="11.28125" style="1" customWidth="1"/>
    <col min="6" max="6" width="10.421875" style="1" customWidth="1"/>
    <col min="7" max="7" width="10.00390625" style="35" customWidth="1"/>
    <col min="8" max="8" width="12.57421875" style="35" customWidth="1"/>
    <col min="9" max="9" width="8.421875" style="4" customWidth="1"/>
    <col min="10" max="10" width="10.421875" style="4" bestFit="1" customWidth="1"/>
    <col min="11" max="16384" width="9.140625" style="4" customWidth="1"/>
  </cols>
  <sheetData>
    <row r="1" spans="5:7" ht="18.75">
      <c r="E1" s="115" t="s">
        <v>144</v>
      </c>
      <c r="F1" s="115"/>
      <c r="G1" s="115"/>
    </row>
    <row r="2" spans="6:7" ht="13.5" customHeight="1">
      <c r="F2" s="89"/>
      <c r="G2" s="89"/>
    </row>
    <row r="3" spans="1:8" ht="18.75">
      <c r="A3" s="118" t="s">
        <v>149</v>
      </c>
      <c r="B3" s="118"/>
      <c r="C3" s="118"/>
      <c r="D3" s="118"/>
      <c r="E3" s="118"/>
      <c r="F3" s="118"/>
      <c r="G3" s="118"/>
      <c r="H3" s="12"/>
    </row>
    <row r="4" spans="1:8" ht="18.75">
      <c r="A4" s="97"/>
      <c r="B4" s="97"/>
      <c r="C4" s="97"/>
      <c r="D4" s="97"/>
      <c r="E4" s="97"/>
      <c r="F4" s="97"/>
      <c r="G4" s="97"/>
      <c r="H4" s="75"/>
    </row>
    <row r="5" spans="4:8" ht="15.75">
      <c r="D5" s="76"/>
      <c r="E5" s="76"/>
      <c r="F5" s="119" t="s">
        <v>108</v>
      </c>
      <c r="G5" s="119"/>
      <c r="H5" s="92"/>
    </row>
    <row r="6" spans="1:8" s="3" customFormat="1" ht="21" customHeight="1">
      <c r="A6" s="120" t="s">
        <v>5</v>
      </c>
      <c r="B6" s="122" t="s">
        <v>9</v>
      </c>
      <c r="C6" s="125" t="s">
        <v>38</v>
      </c>
      <c r="D6" s="126"/>
      <c r="E6" s="116" t="s">
        <v>119</v>
      </c>
      <c r="F6" s="124" t="s">
        <v>17</v>
      </c>
      <c r="G6" s="124"/>
      <c r="H6" s="77"/>
    </row>
    <row r="7" spans="1:8" s="16" customFormat="1" ht="38.25" customHeight="1">
      <c r="A7" s="121"/>
      <c r="B7" s="123"/>
      <c r="C7" s="90" t="s">
        <v>115</v>
      </c>
      <c r="D7" s="90" t="s">
        <v>101</v>
      </c>
      <c r="E7" s="117"/>
      <c r="F7" s="90" t="s">
        <v>115</v>
      </c>
      <c r="G7" s="78" t="s">
        <v>101</v>
      </c>
      <c r="H7" s="79"/>
    </row>
    <row r="8" spans="1:8" s="16" customFormat="1" ht="18.75" customHeight="1">
      <c r="A8" s="96" t="s">
        <v>98</v>
      </c>
      <c r="B8" s="94" t="s">
        <v>99</v>
      </c>
      <c r="C8" s="95">
        <v>1</v>
      </c>
      <c r="D8" s="95">
        <v>2</v>
      </c>
      <c r="E8" s="95">
        <v>3</v>
      </c>
      <c r="F8" s="91" t="s">
        <v>28</v>
      </c>
      <c r="G8" s="91" t="s">
        <v>29</v>
      </c>
      <c r="H8" s="79"/>
    </row>
    <row r="9" spans="1:10" s="16" customFormat="1" ht="15.75">
      <c r="A9" s="46" t="s">
        <v>98</v>
      </c>
      <c r="B9" s="56" t="s">
        <v>70</v>
      </c>
      <c r="C9" s="55">
        <v>8487180</v>
      </c>
      <c r="D9" s="55">
        <v>8689180</v>
      </c>
      <c r="E9" s="55">
        <v>11847000</v>
      </c>
      <c r="F9" s="57">
        <v>1.3958700062918425</v>
      </c>
      <c r="G9" s="57">
        <v>1.363419793352192</v>
      </c>
      <c r="H9" s="80"/>
      <c r="J9" s="15"/>
    </row>
    <row r="10" spans="1:10" s="3" customFormat="1" ht="15.75">
      <c r="A10" s="93" t="s">
        <v>117</v>
      </c>
      <c r="B10" s="41" t="s">
        <v>71</v>
      </c>
      <c r="C10" s="42">
        <v>1718700</v>
      </c>
      <c r="D10" s="42">
        <v>1920700</v>
      </c>
      <c r="E10" s="42">
        <f>E11</f>
        <v>2509698</v>
      </c>
      <c r="F10" s="69">
        <v>1.4689590969919124</v>
      </c>
      <c r="G10" s="69">
        <v>1.3144686832925496</v>
      </c>
      <c r="H10" s="81"/>
      <c r="I10" s="2"/>
      <c r="J10" s="2"/>
    </row>
    <row r="11" spans="1:10" s="3" customFormat="1" ht="15.75">
      <c r="A11" s="45">
        <v>1</v>
      </c>
      <c r="B11" s="44" t="s">
        <v>72</v>
      </c>
      <c r="C11" s="43">
        <v>1718700</v>
      </c>
      <c r="D11" s="43">
        <v>1920700</v>
      </c>
      <c r="E11" s="43">
        <f>'Thu NSNN 2018 (BIEU 60)'!E28</f>
        <v>2509698</v>
      </c>
      <c r="F11" s="71">
        <v>1.4689590969919124</v>
      </c>
      <c r="G11" s="71">
        <v>1.3144686832925496</v>
      </c>
      <c r="H11" s="82"/>
      <c r="J11" s="2"/>
    </row>
    <row r="12" spans="1:10" s="3" customFormat="1" ht="15.75">
      <c r="A12" s="45">
        <v>2</v>
      </c>
      <c r="B12" s="44" t="s">
        <v>1</v>
      </c>
      <c r="C12" s="43"/>
      <c r="D12" s="43"/>
      <c r="E12" s="43"/>
      <c r="F12" s="71"/>
      <c r="G12" s="71"/>
      <c r="H12" s="82"/>
      <c r="J12" s="2"/>
    </row>
    <row r="13" spans="1:8" s="3" customFormat="1" ht="15.75">
      <c r="A13" s="93" t="s">
        <v>95</v>
      </c>
      <c r="B13" s="41" t="s">
        <v>48</v>
      </c>
      <c r="C13" s="42">
        <v>6768480</v>
      </c>
      <c r="D13" s="42">
        <v>6768480</v>
      </c>
      <c r="E13" s="42">
        <v>7367690</v>
      </c>
      <c r="F13" s="69">
        <v>1.0885294778148122</v>
      </c>
      <c r="G13" s="69">
        <v>1.0885294778148122</v>
      </c>
      <c r="H13" s="81"/>
    </row>
    <row r="14" spans="1:8" ht="15.75">
      <c r="A14" s="45">
        <v>1</v>
      </c>
      <c r="B14" s="44" t="s">
        <v>73</v>
      </c>
      <c r="C14" s="43">
        <v>4881309</v>
      </c>
      <c r="D14" s="43">
        <v>4881309</v>
      </c>
      <c r="E14" s="43">
        <v>4881309</v>
      </c>
      <c r="F14" s="71">
        <v>1</v>
      </c>
      <c r="G14" s="71">
        <v>1</v>
      </c>
      <c r="H14" s="82"/>
    </row>
    <row r="15" spans="1:8" ht="15.75">
      <c r="A15" s="45">
        <v>2</v>
      </c>
      <c r="B15" s="44" t="s">
        <v>89</v>
      </c>
      <c r="C15" s="43">
        <v>1887171</v>
      </c>
      <c r="D15" s="43">
        <v>1887171</v>
      </c>
      <c r="E15" s="43">
        <v>2486381</v>
      </c>
      <c r="F15" s="71">
        <v>1.3175175964446253</v>
      </c>
      <c r="G15" s="71">
        <v>1.3175175964446253</v>
      </c>
      <c r="H15" s="82"/>
    </row>
    <row r="16" spans="1:8" s="3" customFormat="1" ht="15.75">
      <c r="A16" s="93" t="s">
        <v>56</v>
      </c>
      <c r="B16" s="41" t="s">
        <v>11</v>
      </c>
      <c r="C16" s="42"/>
      <c r="D16" s="42"/>
      <c r="E16" s="42"/>
      <c r="F16" s="71"/>
      <c r="G16" s="71"/>
      <c r="H16" s="81"/>
    </row>
    <row r="17" spans="1:8" s="3" customFormat="1" ht="15.75">
      <c r="A17" s="93" t="s">
        <v>57</v>
      </c>
      <c r="B17" s="41" t="s">
        <v>121</v>
      </c>
      <c r="C17" s="42"/>
      <c r="D17" s="42"/>
      <c r="E17" s="42">
        <v>204010</v>
      </c>
      <c r="F17" s="71"/>
      <c r="G17" s="71"/>
      <c r="H17" s="81"/>
    </row>
    <row r="18" spans="1:8" s="3" customFormat="1" ht="15.75">
      <c r="A18" s="93" t="s">
        <v>58</v>
      </c>
      <c r="B18" s="41" t="s">
        <v>130</v>
      </c>
      <c r="C18" s="42"/>
      <c r="D18" s="42"/>
      <c r="E18" s="42">
        <v>1750600</v>
      </c>
      <c r="F18" s="71"/>
      <c r="G18" s="71"/>
      <c r="H18" s="81"/>
    </row>
    <row r="19" spans="1:10" s="16" customFormat="1" ht="15.75">
      <c r="A19" s="46" t="s">
        <v>99</v>
      </c>
      <c r="B19" s="56" t="s">
        <v>12</v>
      </c>
      <c r="C19" s="47">
        <v>8397080</v>
      </c>
      <c r="D19" s="47">
        <v>8572180</v>
      </c>
      <c r="E19" s="47">
        <v>11730000</v>
      </c>
      <c r="F19" s="57">
        <v>1.3969141654003534</v>
      </c>
      <c r="G19" s="57">
        <v>1.3683800386832754</v>
      </c>
      <c r="H19" s="80"/>
      <c r="I19" s="15"/>
      <c r="J19" s="15"/>
    </row>
    <row r="20" spans="1:8" s="3" customFormat="1" ht="15.75">
      <c r="A20" s="93" t="s">
        <v>117</v>
      </c>
      <c r="B20" s="41" t="s">
        <v>74</v>
      </c>
      <c r="C20" s="42">
        <v>7016072</v>
      </c>
      <c r="D20" s="42">
        <v>7191172</v>
      </c>
      <c r="E20" s="42">
        <v>9876526</v>
      </c>
      <c r="F20" s="69">
        <v>1.4077002060412152</v>
      </c>
      <c r="G20" s="69">
        <v>1.3734236922715797</v>
      </c>
      <c r="H20" s="81"/>
    </row>
    <row r="21" spans="1:8" ht="15.75">
      <c r="A21" s="45">
        <v>1</v>
      </c>
      <c r="B21" s="44" t="s">
        <v>39</v>
      </c>
      <c r="C21" s="43">
        <v>758440</v>
      </c>
      <c r="D21" s="43">
        <v>933540</v>
      </c>
      <c r="E21" s="43">
        <v>1398440</v>
      </c>
      <c r="F21" s="71">
        <v>1.84383735035072</v>
      </c>
      <c r="G21" s="71">
        <v>1.4979968721211732</v>
      </c>
      <c r="H21" s="82"/>
    </row>
    <row r="22" spans="1:8" ht="15.75">
      <c r="A22" s="45">
        <v>2</v>
      </c>
      <c r="B22" s="44" t="s">
        <v>40</v>
      </c>
      <c r="C22" s="43">
        <v>6119492</v>
      </c>
      <c r="D22" s="43">
        <v>6119492</v>
      </c>
      <c r="E22" s="43">
        <v>6302836</v>
      </c>
      <c r="F22" s="71">
        <v>1.0299606568649815</v>
      </c>
      <c r="G22" s="71">
        <v>1.0299606568649815</v>
      </c>
      <c r="H22" s="82"/>
    </row>
    <row r="23" spans="1:8" ht="15.75">
      <c r="A23" s="45">
        <v>3</v>
      </c>
      <c r="B23" s="44" t="s">
        <v>118</v>
      </c>
      <c r="C23" s="43">
        <v>2000</v>
      </c>
      <c r="D23" s="43">
        <v>2000</v>
      </c>
      <c r="E23" s="43">
        <v>2000</v>
      </c>
      <c r="F23" s="71"/>
      <c r="G23" s="71">
        <v>1</v>
      </c>
      <c r="H23" s="82"/>
    </row>
    <row r="24" spans="1:8" ht="15.75">
      <c r="A24" s="45">
        <v>4</v>
      </c>
      <c r="B24" s="44" t="s">
        <v>85</v>
      </c>
      <c r="C24" s="43">
        <v>1200</v>
      </c>
      <c r="D24" s="43">
        <v>1200</v>
      </c>
      <c r="E24" s="43">
        <v>1200</v>
      </c>
      <c r="F24" s="71">
        <v>1</v>
      </c>
      <c r="G24" s="71">
        <v>1</v>
      </c>
      <c r="H24" s="82"/>
    </row>
    <row r="25" spans="1:8" ht="15.75">
      <c r="A25" s="45">
        <v>5</v>
      </c>
      <c r="B25" s="44" t="s">
        <v>30</v>
      </c>
      <c r="C25" s="43">
        <v>134940</v>
      </c>
      <c r="D25" s="43">
        <v>134940</v>
      </c>
      <c r="E25" s="43">
        <v>134940</v>
      </c>
      <c r="F25" s="71">
        <v>1</v>
      </c>
      <c r="G25" s="71">
        <v>1</v>
      </c>
      <c r="H25" s="82"/>
    </row>
    <row r="26" spans="1:8" ht="15.75">
      <c r="A26" s="45">
        <v>6</v>
      </c>
      <c r="B26" s="44" t="s">
        <v>122</v>
      </c>
      <c r="C26" s="43"/>
      <c r="D26" s="43"/>
      <c r="E26" s="43">
        <v>1750600</v>
      </c>
      <c r="F26" s="71"/>
      <c r="G26" s="71"/>
      <c r="H26" s="82"/>
    </row>
    <row r="27" spans="1:8" ht="15.75">
      <c r="A27" s="45">
        <v>7</v>
      </c>
      <c r="B27" s="44" t="s">
        <v>123</v>
      </c>
      <c r="C27" s="43"/>
      <c r="D27" s="43"/>
      <c r="E27" s="43">
        <v>204010</v>
      </c>
      <c r="F27" s="71"/>
      <c r="G27" s="71"/>
      <c r="H27" s="82"/>
    </row>
    <row r="28" spans="1:8" ht="15.75">
      <c r="A28" s="45">
        <v>8</v>
      </c>
      <c r="B28" s="44" t="s">
        <v>75</v>
      </c>
      <c r="C28" s="43"/>
      <c r="D28" s="43"/>
      <c r="E28" s="43">
        <v>82500</v>
      </c>
      <c r="F28" s="71"/>
      <c r="G28" s="71"/>
      <c r="H28" s="82"/>
    </row>
    <row r="29" spans="1:8" s="3" customFormat="1" ht="15.75">
      <c r="A29" s="93" t="s">
        <v>95</v>
      </c>
      <c r="B29" s="41" t="s">
        <v>124</v>
      </c>
      <c r="C29" s="42">
        <v>1381008</v>
      </c>
      <c r="D29" s="42">
        <v>1381008</v>
      </c>
      <c r="E29" s="42">
        <v>1796873</v>
      </c>
      <c r="F29" s="69">
        <v>1.3011314923592043</v>
      </c>
      <c r="G29" s="69">
        <v>1.3011314923592043</v>
      </c>
      <c r="H29" s="81"/>
    </row>
    <row r="30" spans="1:8" ht="15.75">
      <c r="A30" s="45">
        <v>1</v>
      </c>
      <c r="B30" s="44" t="s">
        <v>77</v>
      </c>
      <c r="C30" s="43">
        <v>405774</v>
      </c>
      <c r="D30" s="43">
        <v>405774</v>
      </c>
      <c r="E30" s="43">
        <v>405774</v>
      </c>
      <c r="F30" s="71">
        <v>1</v>
      </c>
      <c r="G30" s="71">
        <v>1</v>
      </c>
      <c r="H30" s="82"/>
    </row>
    <row r="31" spans="1:8" ht="15.75">
      <c r="A31" s="45">
        <v>2</v>
      </c>
      <c r="B31" s="44" t="s">
        <v>76</v>
      </c>
      <c r="C31" s="43">
        <v>538534</v>
      </c>
      <c r="D31" s="43">
        <v>538534</v>
      </c>
      <c r="E31" s="43">
        <v>738534</v>
      </c>
      <c r="F31" s="71">
        <v>1.3713785944805714</v>
      </c>
      <c r="G31" s="71">
        <v>1.3713785944805714</v>
      </c>
      <c r="H31" s="82"/>
    </row>
    <row r="32" spans="1:8" ht="15.75">
      <c r="A32" s="45">
        <v>3</v>
      </c>
      <c r="B32" s="44" t="s">
        <v>36</v>
      </c>
      <c r="C32" s="43">
        <v>0</v>
      </c>
      <c r="D32" s="43">
        <v>0</v>
      </c>
      <c r="E32" s="43">
        <v>215865</v>
      </c>
      <c r="F32" s="71"/>
      <c r="G32" s="71"/>
      <c r="H32" s="82"/>
    </row>
    <row r="33" spans="1:8" ht="15.75">
      <c r="A33" s="45">
        <v>4</v>
      </c>
      <c r="B33" s="44" t="s">
        <v>23</v>
      </c>
      <c r="C33" s="43">
        <v>436700</v>
      </c>
      <c r="D33" s="43">
        <v>436700</v>
      </c>
      <c r="E33" s="43">
        <v>436700</v>
      </c>
      <c r="F33" s="71"/>
      <c r="G33" s="71"/>
      <c r="H33" s="82"/>
    </row>
    <row r="34" spans="1:8" s="3" customFormat="1" ht="15.75">
      <c r="A34" s="93" t="s">
        <v>56</v>
      </c>
      <c r="B34" s="41" t="s">
        <v>129</v>
      </c>
      <c r="C34" s="42"/>
      <c r="D34" s="42"/>
      <c r="E34" s="42">
        <v>56601</v>
      </c>
      <c r="F34" s="71"/>
      <c r="G34" s="71"/>
      <c r="H34" s="81"/>
    </row>
    <row r="35" spans="1:8" s="3" customFormat="1" ht="15.75">
      <c r="A35" s="93" t="s">
        <v>57</v>
      </c>
      <c r="B35" s="41" t="s">
        <v>132</v>
      </c>
      <c r="C35" s="42">
        <v>90100</v>
      </c>
      <c r="D35" s="42">
        <v>117000</v>
      </c>
      <c r="E35" s="42">
        <v>117000</v>
      </c>
      <c r="F35" s="71"/>
      <c r="G35" s="71"/>
      <c r="H35" s="81"/>
    </row>
    <row r="36" spans="1:10" s="19" customFormat="1" ht="15.75">
      <c r="A36" s="46" t="s">
        <v>100</v>
      </c>
      <c r="B36" s="56" t="s">
        <v>37</v>
      </c>
      <c r="C36" s="47">
        <v>90100</v>
      </c>
      <c r="D36" s="47">
        <v>117000</v>
      </c>
      <c r="E36" s="47">
        <v>117000</v>
      </c>
      <c r="F36" s="57">
        <v>1.2985571587125415</v>
      </c>
      <c r="G36" s="57">
        <v>1</v>
      </c>
      <c r="H36" s="98"/>
      <c r="J36" s="18"/>
    </row>
    <row r="37" spans="1:10" ht="15.75">
      <c r="A37" s="45">
        <v>1</v>
      </c>
      <c r="B37" s="44" t="s">
        <v>24</v>
      </c>
      <c r="C37" s="43">
        <v>90100</v>
      </c>
      <c r="D37" s="43">
        <v>90100</v>
      </c>
      <c r="E37" s="43">
        <v>90100</v>
      </c>
      <c r="F37" s="71">
        <v>1</v>
      </c>
      <c r="G37" s="71">
        <v>1</v>
      </c>
      <c r="J37" s="1"/>
    </row>
    <row r="38" spans="1:10" ht="15.75">
      <c r="A38" s="45">
        <v>2</v>
      </c>
      <c r="B38" s="44" t="s">
        <v>25</v>
      </c>
      <c r="C38" s="43"/>
      <c r="D38" s="43">
        <v>26900</v>
      </c>
      <c r="E38" s="43">
        <v>26900</v>
      </c>
      <c r="F38" s="71"/>
      <c r="G38" s="71">
        <v>1</v>
      </c>
      <c r="J38" s="1"/>
    </row>
    <row r="39" spans="1:10" s="19" customFormat="1" ht="15.75">
      <c r="A39" s="46" t="s">
        <v>87</v>
      </c>
      <c r="B39" s="56" t="s">
        <v>78</v>
      </c>
      <c r="C39" s="47">
        <v>90100</v>
      </c>
      <c r="D39" s="47">
        <v>117000</v>
      </c>
      <c r="E39" s="47">
        <v>117000</v>
      </c>
      <c r="F39" s="57">
        <v>1.2985571587125415</v>
      </c>
      <c r="G39" s="57">
        <v>1</v>
      </c>
      <c r="H39" s="98"/>
      <c r="J39" s="18"/>
    </row>
    <row r="40" spans="1:10" ht="15.75">
      <c r="A40" s="45">
        <v>1</v>
      </c>
      <c r="B40" s="44" t="s">
        <v>79</v>
      </c>
      <c r="C40" s="43"/>
      <c r="D40" s="43"/>
      <c r="E40" s="43"/>
      <c r="F40" s="71"/>
      <c r="G40" s="71"/>
      <c r="I40" s="35"/>
      <c r="J40" s="1"/>
    </row>
    <row r="41" spans="1:9" ht="15.75">
      <c r="A41" s="45">
        <v>2</v>
      </c>
      <c r="B41" s="44" t="s">
        <v>0</v>
      </c>
      <c r="C41" s="43">
        <v>90100</v>
      </c>
      <c r="D41" s="43">
        <v>117000</v>
      </c>
      <c r="E41" s="43">
        <v>117000</v>
      </c>
      <c r="F41" s="71">
        <v>1.2985571587125415</v>
      </c>
      <c r="G41" s="71">
        <v>1</v>
      </c>
      <c r="I41" s="35"/>
    </row>
    <row r="42" spans="1:9" s="16" customFormat="1" ht="15.75">
      <c r="A42" s="46" t="s">
        <v>80</v>
      </c>
      <c r="B42" s="56" t="s">
        <v>81</v>
      </c>
      <c r="C42" s="47">
        <v>33000</v>
      </c>
      <c r="D42" s="47">
        <v>33000</v>
      </c>
      <c r="E42" s="47">
        <v>33000</v>
      </c>
      <c r="F42" s="57">
        <v>1</v>
      </c>
      <c r="G42" s="57">
        <v>1</v>
      </c>
      <c r="H42" s="17"/>
      <c r="I42" s="17"/>
    </row>
    <row r="43" spans="1:9" ht="15.75">
      <c r="A43" s="45">
        <v>1</v>
      </c>
      <c r="B43" s="44" t="s">
        <v>82</v>
      </c>
      <c r="C43" s="43"/>
      <c r="D43" s="43"/>
      <c r="E43" s="43"/>
      <c r="F43" s="71"/>
      <c r="G43" s="71"/>
      <c r="I43" s="35"/>
    </row>
    <row r="44" spans="1:7" ht="15.75">
      <c r="A44" s="45">
        <v>2</v>
      </c>
      <c r="B44" s="44" t="s">
        <v>83</v>
      </c>
      <c r="C44" s="43">
        <v>33000</v>
      </c>
      <c r="D44" s="43">
        <v>33000</v>
      </c>
      <c r="E44" s="43">
        <v>33000</v>
      </c>
      <c r="F44" s="71">
        <v>1</v>
      </c>
      <c r="G44" s="71">
        <v>1</v>
      </c>
    </row>
    <row r="46" ht="15.75">
      <c r="A46" s="9"/>
    </row>
    <row r="47" ht="15.75">
      <c r="A47" s="53"/>
    </row>
    <row r="48" ht="15.75">
      <c r="A48" s="53"/>
    </row>
  </sheetData>
  <sheetProtection/>
  <mergeCells count="8">
    <mergeCell ref="E1:G1"/>
    <mergeCell ref="E6:E7"/>
    <mergeCell ref="A3:G3"/>
    <mergeCell ref="F5:G5"/>
    <mergeCell ref="A6:A7"/>
    <mergeCell ref="B6:B7"/>
    <mergeCell ref="F6:G6"/>
    <mergeCell ref="C6:D6"/>
  </mergeCells>
  <printOptions horizontalCentered="1"/>
  <pageMargins left="0" right="0" top="0.5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8"/>
  <sheetViews>
    <sheetView zoomScalePageLayoutView="0" workbookViewId="0" topLeftCell="A16">
      <selection activeCell="E28" sqref="E28"/>
    </sheetView>
  </sheetViews>
  <sheetFormatPr defaultColWidth="9.140625" defaultRowHeight="12.75"/>
  <cols>
    <col min="1" max="1" width="4.421875" style="3" customWidth="1"/>
    <col min="2" max="2" width="44.140625" style="23" customWidth="1"/>
    <col min="3" max="3" width="11.140625" style="23" customWidth="1"/>
    <col min="4" max="4" width="11.28125" style="2" customWidth="1"/>
    <col min="5" max="5" width="12.7109375" style="2" customWidth="1"/>
    <col min="6" max="6" width="9.57421875" style="3" customWidth="1"/>
    <col min="7" max="7" width="9.421875" style="3" customWidth="1"/>
    <col min="8" max="8" width="11.421875" style="3" bestFit="1" customWidth="1"/>
    <col min="9" max="16384" width="9.140625" style="3" customWidth="1"/>
  </cols>
  <sheetData>
    <row r="1" spans="5:7" ht="18.75">
      <c r="E1" s="115" t="s">
        <v>145</v>
      </c>
      <c r="F1" s="115"/>
      <c r="G1" s="115"/>
    </row>
    <row r="2" spans="6:7" ht="18.75">
      <c r="F2" s="86"/>
      <c r="G2" s="86"/>
    </row>
    <row r="3" spans="1:7" ht="18.75">
      <c r="A3" s="131" t="s">
        <v>147</v>
      </c>
      <c r="B3" s="131"/>
      <c r="C3" s="131"/>
      <c r="D3" s="131"/>
      <c r="E3" s="131"/>
      <c r="F3" s="131"/>
      <c r="G3" s="131"/>
    </row>
    <row r="4" spans="1:5" ht="15.75">
      <c r="A4" s="12"/>
      <c r="B4" s="13"/>
      <c r="C4" s="13"/>
      <c r="D4" s="14"/>
      <c r="E4" s="14"/>
    </row>
    <row r="5" spans="4:7" ht="15.75">
      <c r="D5" s="103"/>
      <c r="E5" s="103"/>
      <c r="F5" s="119" t="s">
        <v>108</v>
      </c>
      <c r="G5" s="119"/>
    </row>
    <row r="6" spans="1:7" s="11" customFormat="1" ht="20.25" customHeight="1">
      <c r="A6" s="132" t="s">
        <v>5</v>
      </c>
      <c r="B6" s="132" t="s">
        <v>109</v>
      </c>
      <c r="C6" s="127" t="s">
        <v>38</v>
      </c>
      <c r="D6" s="128"/>
      <c r="E6" s="129" t="s">
        <v>140</v>
      </c>
      <c r="F6" s="134" t="s">
        <v>141</v>
      </c>
      <c r="G6" s="134"/>
    </row>
    <row r="7" spans="1:7" s="11" customFormat="1" ht="54.75" customHeight="1">
      <c r="A7" s="133"/>
      <c r="B7" s="133"/>
      <c r="C7" s="87" t="s">
        <v>115</v>
      </c>
      <c r="D7" s="87" t="s">
        <v>101</v>
      </c>
      <c r="E7" s="130"/>
      <c r="F7" s="87" t="s">
        <v>115</v>
      </c>
      <c r="G7" s="87" t="s">
        <v>101</v>
      </c>
    </row>
    <row r="8" spans="1:7" s="11" customFormat="1" ht="19.5" customHeight="1">
      <c r="A8" s="22" t="s">
        <v>98</v>
      </c>
      <c r="B8" s="22" t="s">
        <v>99</v>
      </c>
      <c r="C8" s="22">
        <v>1</v>
      </c>
      <c r="D8" s="21">
        <v>2</v>
      </c>
      <c r="E8" s="21">
        <v>3</v>
      </c>
      <c r="F8" s="88" t="s">
        <v>28</v>
      </c>
      <c r="G8" s="88" t="s">
        <v>29</v>
      </c>
    </row>
    <row r="9" spans="1:7" s="48" customFormat="1" ht="21.75" customHeight="1">
      <c r="A9" s="49" t="s">
        <v>98</v>
      </c>
      <c r="B9" s="104" t="s">
        <v>142</v>
      </c>
      <c r="C9" s="38">
        <v>2016000</v>
      </c>
      <c r="D9" s="38">
        <v>2218000</v>
      </c>
      <c r="E9" s="38">
        <f>E10+E27</f>
        <v>2909868.2786224997</v>
      </c>
      <c r="F9" s="58">
        <f>E9/C9</f>
        <v>1.4433870429675097</v>
      </c>
      <c r="G9" s="58">
        <f>E9/D9</f>
        <v>1.311933398837917</v>
      </c>
    </row>
    <row r="10" spans="1:8" s="28" customFormat="1" ht="16.5">
      <c r="A10" s="84" t="s">
        <v>117</v>
      </c>
      <c r="B10" s="83" t="s">
        <v>143</v>
      </c>
      <c r="C10" s="51">
        <v>1527000</v>
      </c>
      <c r="D10" s="51">
        <v>1527000</v>
      </c>
      <c r="E10" s="51">
        <f>SUM(E11:E18)+E24+E25+E26</f>
        <v>2656147.4698964995</v>
      </c>
      <c r="F10" s="59">
        <f aca="true" t="shared" si="0" ref="F10:F27">E10/C10</f>
        <v>1.7394547936453828</v>
      </c>
      <c r="G10" s="59">
        <f aca="true" t="shared" si="1" ref="G10:G27">E10/D10</f>
        <v>1.7394547936453828</v>
      </c>
      <c r="H10" s="74"/>
    </row>
    <row r="11" spans="1:8" s="25" customFormat="1" ht="16.5">
      <c r="A11" s="39">
        <v>1</v>
      </c>
      <c r="B11" s="73" t="s">
        <v>133</v>
      </c>
      <c r="C11" s="40">
        <v>410000</v>
      </c>
      <c r="D11" s="40">
        <v>410000</v>
      </c>
      <c r="E11" s="40">
        <v>416171.40463500004</v>
      </c>
      <c r="F11" s="72">
        <f t="shared" si="0"/>
        <v>1.0150522064268295</v>
      </c>
      <c r="G11" s="72">
        <f t="shared" si="1"/>
        <v>1.0150522064268295</v>
      </c>
      <c r="H11" s="54"/>
    </row>
    <row r="12" spans="1:7" s="25" customFormat="1" ht="33">
      <c r="A12" s="39">
        <v>2</v>
      </c>
      <c r="B12" s="52" t="s">
        <v>135</v>
      </c>
      <c r="C12" s="40">
        <v>85000</v>
      </c>
      <c r="D12" s="40">
        <v>85000</v>
      </c>
      <c r="E12" s="110">
        <v>70077.49768</v>
      </c>
      <c r="F12" s="72">
        <f t="shared" si="0"/>
        <v>0.8244411491764706</v>
      </c>
      <c r="G12" s="72">
        <f t="shared" si="1"/>
        <v>0.8244411491764706</v>
      </c>
    </row>
    <row r="13" spans="1:7" s="25" customFormat="1" ht="16.5">
      <c r="A13" s="39">
        <v>3</v>
      </c>
      <c r="B13" s="52" t="s">
        <v>47</v>
      </c>
      <c r="C13" s="40">
        <v>515000</v>
      </c>
      <c r="D13" s="40">
        <v>515000</v>
      </c>
      <c r="E13" s="110">
        <v>565067.669514</v>
      </c>
      <c r="F13" s="72">
        <f t="shared" si="0"/>
        <v>1.0972187757553398</v>
      </c>
      <c r="G13" s="72">
        <f t="shared" si="1"/>
        <v>1.0972187757553398</v>
      </c>
    </row>
    <row r="14" spans="1:7" s="25" customFormat="1" ht="16.5">
      <c r="A14" s="39">
        <v>4</v>
      </c>
      <c r="B14" s="52" t="s">
        <v>103</v>
      </c>
      <c r="C14" s="40">
        <v>85000</v>
      </c>
      <c r="D14" s="40">
        <v>85000</v>
      </c>
      <c r="E14" s="110">
        <v>93809.7940275</v>
      </c>
      <c r="F14" s="72">
        <f t="shared" si="0"/>
        <v>1.103644635617647</v>
      </c>
      <c r="G14" s="72">
        <f t="shared" si="1"/>
        <v>1.103644635617647</v>
      </c>
    </row>
    <row r="15" spans="1:7" s="25" customFormat="1" ht="16.5">
      <c r="A15" s="39">
        <v>5</v>
      </c>
      <c r="B15" s="52" t="s">
        <v>63</v>
      </c>
      <c r="C15" s="40">
        <v>116000</v>
      </c>
      <c r="D15" s="40">
        <v>116000</v>
      </c>
      <c r="E15" s="110">
        <v>118564.89055099999</v>
      </c>
      <c r="F15" s="72">
        <f t="shared" si="0"/>
        <v>1.022111125439655</v>
      </c>
      <c r="G15" s="72">
        <f t="shared" si="1"/>
        <v>1.022111125439655</v>
      </c>
    </row>
    <row r="16" spans="1:7" s="25" customFormat="1" ht="16.5">
      <c r="A16" s="39">
        <v>6</v>
      </c>
      <c r="B16" s="52" t="s">
        <v>102</v>
      </c>
      <c r="C16" s="40">
        <v>102000</v>
      </c>
      <c r="D16" s="40">
        <v>102000</v>
      </c>
      <c r="E16" s="110">
        <v>125747.659926</v>
      </c>
      <c r="F16" s="72">
        <f t="shared" si="0"/>
        <v>1.2328201953529412</v>
      </c>
      <c r="G16" s="72">
        <f t="shared" si="1"/>
        <v>1.2328201953529412</v>
      </c>
    </row>
    <row r="17" spans="1:7" s="25" customFormat="1" ht="16.5">
      <c r="A17" s="39">
        <v>7</v>
      </c>
      <c r="B17" s="52" t="s">
        <v>104</v>
      </c>
      <c r="C17" s="40">
        <v>80000</v>
      </c>
      <c r="D17" s="40">
        <v>80000</v>
      </c>
      <c r="E17" s="110">
        <v>90614.10568000001</v>
      </c>
      <c r="F17" s="72">
        <f t="shared" si="0"/>
        <v>1.1326763210000002</v>
      </c>
      <c r="G17" s="72">
        <f t="shared" si="1"/>
        <v>1.1326763210000002</v>
      </c>
    </row>
    <row r="18" spans="1:7" s="25" customFormat="1" ht="16.5">
      <c r="A18" s="39">
        <v>8</v>
      </c>
      <c r="B18" s="52" t="s">
        <v>134</v>
      </c>
      <c r="C18" s="110">
        <f>SUM(C19:C23)</f>
        <v>322000</v>
      </c>
      <c r="D18" s="110">
        <f>SUM(D19:D23)</f>
        <v>522000</v>
      </c>
      <c r="E18" s="110">
        <f>SUM(E19:E23)</f>
        <v>1000535.4248399999</v>
      </c>
      <c r="F18" s="72">
        <f t="shared" si="0"/>
        <v>3.1072528721739126</v>
      </c>
      <c r="G18" s="72">
        <f t="shared" si="1"/>
        <v>1.9167345303448273</v>
      </c>
    </row>
    <row r="19" spans="1:7" s="24" customFormat="1" ht="16.5">
      <c r="A19" s="112" t="s">
        <v>136</v>
      </c>
      <c r="B19" s="60" t="s">
        <v>137</v>
      </c>
      <c r="C19" s="61"/>
      <c r="D19" s="61"/>
      <c r="E19" s="113">
        <v>83.760316</v>
      </c>
      <c r="F19" s="114"/>
      <c r="G19" s="114"/>
    </row>
    <row r="20" spans="1:7" s="24" customFormat="1" ht="16.5">
      <c r="A20" s="112" t="s">
        <v>136</v>
      </c>
      <c r="B20" s="60" t="s">
        <v>41</v>
      </c>
      <c r="C20" s="61">
        <v>2000</v>
      </c>
      <c r="D20" s="61">
        <v>2000</v>
      </c>
      <c r="E20" s="113">
        <v>3806.0095530000003</v>
      </c>
      <c r="F20" s="114">
        <f t="shared" si="0"/>
        <v>1.9030047765000002</v>
      </c>
      <c r="G20" s="114">
        <f t="shared" si="1"/>
        <v>1.9030047765000002</v>
      </c>
    </row>
    <row r="21" spans="1:7" s="24" customFormat="1" ht="16.5">
      <c r="A21" s="112" t="s">
        <v>136</v>
      </c>
      <c r="B21" s="60" t="s">
        <v>114</v>
      </c>
      <c r="C21" s="61">
        <v>300000</v>
      </c>
      <c r="D21" s="61">
        <v>500000</v>
      </c>
      <c r="E21" s="113">
        <v>925949.1522199999</v>
      </c>
      <c r="F21" s="114">
        <f t="shared" si="0"/>
        <v>3.0864971740666665</v>
      </c>
      <c r="G21" s="114">
        <f t="shared" si="1"/>
        <v>1.85189830444</v>
      </c>
    </row>
    <row r="22" spans="1:7" s="24" customFormat="1" ht="16.5">
      <c r="A22" s="112" t="s">
        <v>136</v>
      </c>
      <c r="B22" s="60" t="s">
        <v>138</v>
      </c>
      <c r="C22" s="61">
        <v>20000</v>
      </c>
      <c r="D22" s="61">
        <v>20000</v>
      </c>
      <c r="E22" s="113">
        <v>70669.50275099999</v>
      </c>
      <c r="F22" s="114">
        <f t="shared" si="0"/>
        <v>3.5334751375499995</v>
      </c>
      <c r="G22" s="114">
        <f t="shared" si="1"/>
        <v>3.5334751375499995</v>
      </c>
    </row>
    <row r="23" spans="1:7" s="24" customFormat="1" ht="33">
      <c r="A23" s="112" t="s">
        <v>136</v>
      </c>
      <c r="B23" s="60" t="s">
        <v>139</v>
      </c>
      <c r="C23" s="61"/>
      <c r="D23" s="61"/>
      <c r="E23" s="113">
        <v>27</v>
      </c>
      <c r="F23" s="114"/>
      <c r="G23" s="114"/>
    </row>
    <row r="24" spans="1:7" s="25" customFormat="1" ht="33">
      <c r="A24" s="39">
        <v>9</v>
      </c>
      <c r="B24" s="52" t="s">
        <v>120</v>
      </c>
      <c r="C24" s="40">
        <v>45000</v>
      </c>
      <c r="D24" s="40">
        <v>45000</v>
      </c>
      <c r="E24" s="110">
        <v>72763.064169</v>
      </c>
      <c r="F24" s="72">
        <f t="shared" si="0"/>
        <v>1.6169569815333333</v>
      </c>
      <c r="G24" s="72">
        <f t="shared" si="1"/>
        <v>1.6169569815333333</v>
      </c>
    </row>
    <row r="25" spans="1:7" s="25" customFormat="1" ht="18.75" customHeight="1">
      <c r="A25" s="39">
        <v>10</v>
      </c>
      <c r="B25" s="52" t="s">
        <v>112</v>
      </c>
      <c r="C25" s="40">
        <v>19000</v>
      </c>
      <c r="D25" s="40">
        <v>21000</v>
      </c>
      <c r="E25" s="110">
        <v>22135.282275999998</v>
      </c>
      <c r="F25" s="72">
        <f t="shared" si="0"/>
        <v>1.1650148566315788</v>
      </c>
      <c r="G25" s="72">
        <f t="shared" si="1"/>
        <v>1.0540610607619048</v>
      </c>
    </row>
    <row r="26" spans="1:7" s="25" customFormat="1" ht="16.5">
      <c r="A26" s="39">
        <v>11</v>
      </c>
      <c r="B26" s="52" t="s">
        <v>42</v>
      </c>
      <c r="C26" s="40">
        <v>67000</v>
      </c>
      <c r="D26" s="40">
        <v>67000</v>
      </c>
      <c r="E26" s="110">
        <v>80660.67659799999</v>
      </c>
      <c r="F26" s="72">
        <f t="shared" si="0"/>
        <v>1.2038906954925372</v>
      </c>
      <c r="G26" s="72">
        <f t="shared" si="1"/>
        <v>1.2038906954925372</v>
      </c>
    </row>
    <row r="27" spans="1:7" s="28" customFormat="1" ht="16.5">
      <c r="A27" s="84" t="s">
        <v>95</v>
      </c>
      <c r="B27" s="50" t="s">
        <v>131</v>
      </c>
      <c r="C27" s="51">
        <v>170000</v>
      </c>
      <c r="D27" s="51">
        <v>170000</v>
      </c>
      <c r="E27" s="111">
        <v>253720.808726</v>
      </c>
      <c r="F27" s="59">
        <f t="shared" si="0"/>
        <v>1.4924753454470587</v>
      </c>
      <c r="G27" s="59">
        <f t="shared" si="1"/>
        <v>1.4924753454470587</v>
      </c>
    </row>
    <row r="28" spans="1:8" s="28" customFormat="1" ht="33">
      <c r="A28" s="84" t="s">
        <v>99</v>
      </c>
      <c r="B28" s="50" t="s">
        <v>13</v>
      </c>
      <c r="C28" s="51">
        <v>1718700</v>
      </c>
      <c r="D28" s="51">
        <v>1920700</v>
      </c>
      <c r="E28" s="111">
        <f>SUM(E29:E32)</f>
        <v>2509698</v>
      </c>
      <c r="F28" s="59">
        <v>1.4689590969919124</v>
      </c>
      <c r="G28" s="59">
        <v>1.3144686832925496</v>
      </c>
      <c r="H28" s="74"/>
    </row>
    <row r="29" spans="1:8" s="25" customFormat="1" ht="16.5">
      <c r="A29" s="39"/>
      <c r="B29" s="52" t="s">
        <v>14</v>
      </c>
      <c r="C29" s="40">
        <v>1399700</v>
      </c>
      <c r="D29" s="40">
        <v>1396300</v>
      </c>
      <c r="E29" s="110">
        <f>1561300-15002</f>
        <v>1546298</v>
      </c>
      <c r="F29" s="72">
        <v>1.1154533114238765</v>
      </c>
      <c r="G29" s="72">
        <v>1.1181694478263984</v>
      </c>
      <c r="H29" s="54"/>
    </row>
    <row r="30" spans="1:7" s="25" customFormat="1" ht="16.5">
      <c r="A30" s="39"/>
      <c r="B30" s="52" t="s">
        <v>111</v>
      </c>
      <c r="C30" s="40">
        <v>300000</v>
      </c>
      <c r="D30" s="40">
        <v>500000</v>
      </c>
      <c r="E30" s="110">
        <v>938000</v>
      </c>
      <c r="F30" s="72">
        <v>3.1266666666666665</v>
      </c>
      <c r="G30" s="72">
        <v>1.876</v>
      </c>
    </row>
    <row r="31" spans="1:7" s="25" customFormat="1" ht="16.5">
      <c r="A31" s="39"/>
      <c r="B31" s="52" t="s">
        <v>15</v>
      </c>
      <c r="C31" s="40">
        <v>19000</v>
      </c>
      <c r="D31" s="40">
        <v>21000</v>
      </c>
      <c r="E31" s="110">
        <v>22000</v>
      </c>
      <c r="F31" s="72">
        <v>1.1578947368421053</v>
      </c>
      <c r="G31" s="72">
        <v>1.0476190476190477</v>
      </c>
    </row>
    <row r="32" spans="1:7" s="25" customFormat="1" ht="16.5">
      <c r="A32" s="39"/>
      <c r="B32" s="52" t="s">
        <v>16</v>
      </c>
      <c r="C32" s="40"/>
      <c r="D32" s="40">
        <v>3400</v>
      </c>
      <c r="E32" s="110">
        <v>3400</v>
      </c>
      <c r="F32" s="72"/>
      <c r="G32" s="72">
        <v>1</v>
      </c>
    </row>
    <row r="33" spans="1:7" s="25" customFormat="1" ht="17.25" customHeight="1">
      <c r="A33" s="39"/>
      <c r="B33" s="52"/>
      <c r="C33" s="40"/>
      <c r="D33" s="40"/>
      <c r="E33" s="110"/>
      <c r="F33" s="72"/>
      <c r="G33" s="72"/>
    </row>
    <row r="34" spans="1:7" s="25" customFormat="1" ht="17.25" customHeight="1">
      <c r="A34" s="85"/>
      <c r="B34" s="105"/>
      <c r="C34" s="37"/>
      <c r="D34" s="37"/>
      <c r="E34" s="37"/>
      <c r="F34" s="26"/>
      <c r="G34" s="26"/>
    </row>
    <row r="35" spans="1:5" s="108" customFormat="1" ht="17.25" customHeight="1">
      <c r="A35" s="106"/>
      <c r="B35" s="107"/>
      <c r="C35" s="107"/>
      <c r="D35" s="27"/>
      <c r="E35" s="27"/>
    </row>
    <row r="36" spans="1:6" s="108" customFormat="1" ht="17.25" customHeight="1">
      <c r="A36" s="106"/>
      <c r="B36" s="107"/>
      <c r="C36" s="107"/>
      <c r="D36" s="27"/>
      <c r="E36" s="27"/>
      <c r="F36" s="109"/>
    </row>
    <row r="37" ht="15.75">
      <c r="F37" s="2"/>
    </row>
    <row r="38" ht="15.75">
      <c r="F38" s="2"/>
    </row>
  </sheetData>
  <sheetProtection formatCells="0"/>
  <mergeCells count="8">
    <mergeCell ref="E1:G1"/>
    <mergeCell ref="C6:D6"/>
    <mergeCell ref="E6:E7"/>
    <mergeCell ref="A3:G3"/>
    <mergeCell ref="F5:G5"/>
    <mergeCell ref="A6:A7"/>
    <mergeCell ref="B6:B7"/>
    <mergeCell ref="F6:G6"/>
  </mergeCells>
  <printOptions horizontalCentered="1"/>
  <pageMargins left="0" right="0" top="0.7480314960629921" bottom="0.7480314960629921" header="0.5118110236220472" footer="0"/>
  <pageSetup horizontalDpi="600" verticalDpi="600" orientation="portrait" paperSize="9" r:id="rId1"/>
  <headerFooter alignWithMargins="0">
    <oddFooter>&amp;R&amp;"Times New Roman,Regular"&amp;12Phụ lục số 02 - Trang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5"/>
  <sheetViews>
    <sheetView zoomScalePageLayoutView="0" workbookViewId="0" topLeftCell="A1">
      <selection activeCell="E6" sqref="E6:E7"/>
    </sheetView>
  </sheetViews>
  <sheetFormatPr defaultColWidth="9.140625" defaultRowHeight="12.75"/>
  <cols>
    <col min="1" max="1" width="5.421875" style="29" customWidth="1"/>
    <col min="2" max="2" width="45.421875" style="6" customWidth="1"/>
    <col min="3" max="4" width="10.140625" style="1" bestFit="1" customWidth="1"/>
    <col min="5" max="5" width="11.421875" style="1" customWidth="1"/>
    <col min="6" max="6" width="10.28125" style="34" customWidth="1"/>
    <col min="7" max="7" width="9.140625" style="34" customWidth="1"/>
    <col min="8" max="9" width="11.28125" style="4" bestFit="1" customWidth="1"/>
    <col min="10" max="16384" width="9.140625" style="4" customWidth="1"/>
  </cols>
  <sheetData>
    <row r="1" spans="5:7" ht="18.75">
      <c r="E1" s="115" t="s">
        <v>146</v>
      </c>
      <c r="F1" s="115"/>
      <c r="G1" s="115"/>
    </row>
    <row r="3" spans="1:7" ht="18.75">
      <c r="A3" s="118" t="s">
        <v>148</v>
      </c>
      <c r="B3" s="118"/>
      <c r="C3" s="118"/>
      <c r="D3" s="118"/>
      <c r="E3" s="118"/>
      <c r="F3" s="118"/>
      <c r="G3" s="118"/>
    </row>
    <row r="5" spans="1:7" ht="15.75">
      <c r="A5" s="30"/>
      <c r="B5" s="7"/>
      <c r="C5" s="10"/>
      <c r="D5" s="8"/>
      <c r="E5" s="8"/>
      <c r="F5" s="135" t="s">
        <v>4</v>
      </c>
      <c r="G5" s="135"/>
    </row>
    <row r="6" spans="1:7" s="11" customFormat="1" ht="19.5" customHeight="1">
      <c r="A6" s="136" t="s">
        <v>5</v>
      </c>
      <c r="B6" s="132" t="s">
        <v>3</v>
      </c>
      <c r="C6" s="127" t="s">
        <v>38</v>
      </c>
      <c r="D6" s="128"/>
      <c r="E6" s="129" t="s">
        <v>119</v>
      </c>
      <c r="F6" s="139" t="s">
        <v>17</v>
      </c>
      <c r="G6" s="139"/>
    </row>
    <row r="7" spans="1:7" s="11" customFormat="1" ht="33.75" customHeight="1">
      <c r="A7" s="137"/>
      <c r="B7" s="138"/>
      <c r="C7" s="87" t="s">
        <v>115</v>
      </c>
      <c r="D7" s="87" t="s">
        <v>101</v>
      </c>
      <c r="E7" s="130"/>
      <c r="F7" s="87" t="s">
        <v>115</v>
      </c>
      <c r="G7" s="87" t="s">
        <v>101</v>
      </c>
    </row>
    <row r="8" spans="1:7" s="3" customFormat="1" ht="15.75">
      <c r="A8" s="94" t="s">
        <v>98</v>
      </c>
      <c r="B8" s="95" t="s">
        <v>99</v>
      </c>
      <c r="C8" s="95">
        <v>1</v>
      </c>
      <c r="D8" s="95">
        <v>2</v>
      </c>
      <c r="E8" s="95">
        <v>3</v>
      </c>
      <c r="F8" s="33" t="s">
        <v>28</v>
      </c>
      <c r="G8" s="33" t="s">
        <v>29</v>
      </c>
    </row>
    <row r="9" spans="1:9" s="3" customFormat="1" ht="19.5" customHeight="1">
      <c r="A9" s="99"/>
      <c r="B9" s="100" t="s">
        <v>12</v>
      </c>
      <c r="C9" s="101">
        <v>8397080</v>
      </c>
      <c r="D9" s="101">
        <v>8572180</v>
      </c>
      <c r="E9" s="101">
        <v>11730000</v>
      </c>
      <c r="F9" s="102">
        <v>1.3969141654003534</v>
      </c>
      <c r="G9" s="102">
        <v>1.3683800386832754</v>
      </c>
      <c r="H9" s="2"/>
      <c r="I9" s="2"/>
    </row>
    <row r="10" spans="1:9" s="3" customFormat="1" ht="19.5" customHeight="1">
      <c r="A10" s="65" t="s">
        <v>98</v>
      </c>
      <c r="B10" s="66" t="s">
        <v>18</v>
      </c>
      <c r="C10" s="67">
        <v>7016072</v>
      </c>
      <c r="D10" s="67">
        <v>7191172</v>
      </c>
      <c r="E10" s="67">
        <v>9933127</v>
      </c>
      <c r="F10" s="68">
        <v>1.415767540583962</v>
      </c>
      <c r="G10" s="68">
        <v>1.3812945928702582</v>
      </c>
      <c r="H10" s="2"/>
      <c r="I10" s="2"/>
    </row>
    <row r="11" spans="1:7" s="3" customFormat="1" ht="15.75">
      <c r="A11" s="20" t="s">
        <v>117</v>
      </c>
      <c r="B11" s="41" t="s">
        <v>39</v>
      </c>
      <c r="C11" s="42">
        <v>758440</v>
      </c>
      <c r="D11" s="42">
        <v>933540</v>
      </c>
      <c r="E11" s="42">
        <v>1398440</v>
      </c>
      <c r="F11" s="69">
        <v>1.84383735035072</v>
      </c>
      <c r="G11" s="69">
        <v>1.4979968721211732</v>
      </c>
    </row>
    <row r="12" spans="1:7" ht="15.75">
      <c r="A12" s="70">
        <v>1</v>
      </c>
      <c r="B12" s="44" t="s">
        <v>26</v>
      </c>
      <c r="C12" s="43">
        <v>758440</v>
      </c>
      <c r="D12" s="43">
        <v>770040</v>
      </c>
      <c r="E12" s="43">
        <v>1219120</v>
      </c>
      <c r="F12" s="71">
        <v>1.6074046727493276</v>
      </c>
      <c r="G12" s="71">
        <v>1.583190483611241</v>
      </c>
    </row>
    <row r="13" spans="1:9" ht="15.75">
      <c r="A13" s="70"/>
      <c r="B13" s="44" t="s">
        <v>116</v>
      </c>
      <c r="C13" s="43">
        <v>439440</v>
      </c>
      <c r="D13" s="43">
        <v>438440</v>
      </c>
      <c r="E13" s="43">
        <v>438440</v>
      </c>
      <c r="F13" s="71">
        <v>0.9977243764791552</v>
      </c>
      <c r="G13" s="71">
        <v>1</v>
      </c>
      <c r="I13" s="1"/>
    </row>
    <row r="14" spans="1:8" ht="15.75">
      <c r="A14" s="70"/>
      <c r="B14" s="44" t="s">
        <v>96</v>
      </c>
      <c r="C14" s="43">
        <v>300000</v>
      </c>
      <c r="D14" s="43">
        <v>310600</v>
      </c>
      <c r="E14" s="43">
        <v>759680</v>
      </c>
      <c r="F14" s="71">
        <v>2.5322666666666667</v>
      </c>
      <c r="G14" s="71">
        <v>2.4458467482292336</v>
      </c>
      <c r="H14" s="1"/>
    </row>
    <row r="15" spans="1:7" ht="15.75">
      <c r="A15" s="70"/>
      <c r="B15" s="44" t="s">
        <v>97</v>
      </c>
      <c r="C15" s="43">
        <v>19000</v>
      </c>
      <c r="D15" s="43">
        <v>21000</v>
      </c>
      <c r="E15" s="43">
        <v>21000</v>
      </c>
      <c r="F15" s="71">
        <v>1.105263157894737</v>
      </c>
      <c r="G15" s="71">
        <v>1</v>
      </c>
    </row>
    <row r="16" spans="1:7" ht="15.75">
      <c r="A16" s="70" t="s">
        <v>106</v>
      </c>
      <c r="B16" s="44" t="s">
        <v>88</v>
      </c>
      <c r="C16" s="43"/>
      <c r="D16" s="43">
        <v>112500</v>
      </c>
      <c r="E16" s="43">
        <v>122040</v>
      </c>
      <c r="F16" s="71"/>
      <c r="G16" s="71">
        <v>1.0848</v>
      </c>
    </row>
    <row r="17" spans="1:7" ht="31.5">
      <c r="A17" s="70" t="s">
        <v>10</v>
      </c>
      <c r="B17" s="44" t="s">
        <v>19</v>
      </c>
      <c r="C17" s="43"/>
      <c r="D17" s="43">
        <v>50000</v>
      </c>
      <c r="E17" s="43">
        <v>56280</v>
      </c>
      <c r="F17" s="71"/>
      <c r="G17" s="71">
        <v>1.1256</v>
      </c>
    </row>
    <row r="18" spans="1:7" ht="15.75">
      <c r="A18" s="70" t="s">
        <v>107</v>
      </c>
      <c r="B18" s="44" t="s">
        <v>27</v>
      </c>
      <c r="C18" s="43"/>
      <c r="D18" s="43">
        <v>1000</v>
      </c>
      <c r="E18" s="43">
        <v>1000</v>
      </c>
      <c r="F18" s="71"/>
      <c r="G18" s="71">
        <v>1</v>
      </c>
    </row>
    <row r="19" spans="1:8" s="3" customFormat="1" ht="15.75">
      <c r="A19" s="20" t="s">
        <v>95</v>
      </c>
      <c r="B19" s="41" t="s">
        <v>40</v>
      </c>
      <c r="C19" s="42">
        <v>6119492</v>
      </c>
      <c r="D19" s="42">
        <v>6119492</v>
      </c>
      <c r="E19" s="42">
        <v>6302836</v>
      </c>
      <c r="F19" s="69">
        <v>1.0299606568649815</v>
      </c>
      <c r="G19" s="69">
        <v>1.0299606568649815</v>
      </c>
      <c r="H19" s="2"/>
    </row>
    <row r="20" spans="1:8" ht="15.75">
      <c r="A20" s="70">
        <v>1</v>
      </c>
      <c r="B20" s="44" t="s">
        <v>52</v>
      </c>
      <c r="C20" s="43"/>
      <c r="D20" s="43">
        <v>518814</v>
      </c>
      <c r="E20" s="43">
        <v>518814</v>
      </c>
      <c r="F20" s="71"/>
      <c r="G20" s="71">
        <v>1</v>
      </c>
      <c r="H20" s="1"/>
    </row>
    <row r="21" spans="1:7" ht="15.75">
      <c r="A21" s="70"/>
      <c r="B21" s="44" t="s">
        <v>43</v>
      </c>
      <c r="C21" s="43"/>
      <c r="D21" s="43">
        <v>3567</v>
      </c>
      <c r="E21" s="43">
        <v>3567</v>
      </c>
      <c r="F21" s="71"/>
      <c r="G21" s="71">
        <v>1</v>
      </c>
    </row>
    <row r="22" spans="1:7" ht="15.75">
      <c r="A22" s="70"/>
      <c r="B22" s="44" t="s">
        <v>44</v>
      </c>
      <c r="C22" s="43"/>
      <c r="D22" s="43">
        <v>101026</v>
      </c>
      <c r="E22" s="43">
        <v>101026</v>
      </c>
      <c r="F22" s="71"/>
      <c r="G22" s="71">
        <v>1</v>
      </c>
    </row>
    <row r="23" spans="1:7" ht="15.75">
      <c r="A23" s="70"/>
      <c r="B23" s="44" t="s">
        <v>46</v>
      </c>
      <c r="C23" s="43"/>
      <c r="D23" s="43">
        <v>72070</v>
      </c>
      <c r="E23" s="43">
        <v>72070</v>
      </c>
      <c r="F23" s="71"/>
      <c r="G23" s="71">
        <v>1</v>
      </c>
    </row>
    <row r="24" spans="1:7" ht="15.75">
      <c r="A24" s="70"/>
      <c r="B24" s="44" t="s">
        <v>45</v>
      </c>
      <c r="C24" s="43"/>
      <c r="D24" s="43">
        <v>64423</v>
      </c>
      <c r="E24" s="43">
        <v>64423</v>
      </c>
      <c r="F24" s="71"/>
      <c r="G24" s="71">
        <v>1</v>
      </c>
    </row>
    <row r="25" spans="1:7" ht="15.75">
      <c r="A25" s="70"/>
      <c r="B25" s="44" t="s">
        <v>113</v>
      </c>
      <c r="C25" s="43"/>
      <c r="D25" s="43">
        <v>277728</v>
      </c>
      <c r="E25" s="43">
        <v>277728</v>
      </c>
      <c r="F25" s="71"/>
      <c r="G25" s="71">
        <v>1</v>
      </c>
    </row>
    <row r="26" spans="1:7" ht="15.75">
      <c r="A26" s="70">
        <v>2</v>
      </c>
      <c r="B26" s="44" t="s">
        <v>54</v>
      </c>
      <c r="C26" s="43">
        <v>52898</v>
      </c>
      <c r="D26" s="43">
        <v>70501</v>
      </c>
      <c r="E26" s="43">
        <v>70501</v>
      </c>
      <c r="F26" s="71">
        <v>1.3327725055767703</v>
      </c>
      <c r="G26" s="71">
        <v>1</v>
      </c>
    </row>
    <row r="27" spans="1:8" ht="15.75">
      <c r="A27" s="70">
        <v>3</v>
      </c>
      <c r="B27" s="44" t="s">
        <v>53</v>
      </c>
      <c r="C27" s="43">
        <v>2522527</v>
      </c>
      <c r="D27" s="43">
        <v>2784820</v>
      </c>
      <c r="E27" s="43">
        <v>2784820</v>
      </c>
      <c r="F27" s="71">
        <v>1.1039802547207622</v>
      </c>
      <c r="G27" s="71">
        <v>1</v>
      </c>
      <c r="H27" s="1"/>
    </row>
    <row r="28" spans="1:7" ht="15.75">
      <c r="A28" s="70"/>
      <c r="B28" s="44" t="s">
        <v>49</v>
      </c>
      <c r="C28" s="43"/>
      <c r="D28" s="43">
        <v>2574218</v>
      </c>
      <c r="E28" s="43">
        <v>2574218</v>
      </c>
      <c r="F28" s="71"/>
      <c r="G28" s="71">
        <v>1</v>
      </c>
    </row>
    <row r="29" spans="1:7" ht="15.75">
      <c r="A29" s="70"/>
      <c r="B29" s="44" t="s">
        <v>50</v>
      </c>
      <c r="C29" s="43"/>
      <c r="D29" s="43">
        <v>210602</v>
      </c>
      <c r="E29" s="43">
        <v>210602</v>
      </c>
      <c r="F29" s="71"/>
      <c r="G29" s="71">
        <v>1</v>
      </c>
    </row>
    <row r="30" spans="1:7" ht="15.75">
      <c r="A30" s="70">
        <v>4</v>
      </c>
      <c r="B30" s="44" t="s">
        <v>6</v>
      </c>
      <c r="C30" s="43">
        <v>18982</v>
      </c>
      <c r="D30" s="43">
        <v>18982</v>
      </c>
      <c r="E30" s="43">
        <v>18982</v>
      </c>
      <c r="F30" s="71">
        <v>1</v>
      </c>
      <c r="G30" s="71">
        <v>1</v>
      </c>
    </row>
    <row r="31" spans="1:7" ht="15.75">
      <c r="A31" s="70">
        <v>5</v>
      </c>
      <c r="B31" s="44" t="s">
        <v>84</v>
      </c>
      <c r="C31" s="43"/>
      <c r="D31" s="43">
        <v>763878</v>
      </c>
      <c r="E31" s="43">
        <v>763878</v>
      </c>
      <c r="F31" s="71"/>
      <c r="G31" s="71">
        <v>1</v>
      </c>
    </row>
    <row r="32" spans="1:7" ht="15.75">
      <c r="A32" s="70">
        <v>6</v>
      </c>
      <c r="B32" s="44" t="s">
        <v>7</v>
      </c>
      <c r="C32" s="43"/>
      <c r="D32" s="43">
        <v>94880</v>
      </c>
      <c r="E32" s="43">
        <v>94880</v>
      </c>
      <c r="F32" s="71"/>
      <c r="G32" s="71">
        <v>1</v>
      </c>
    </row>
    <row r="33" spans="1:7" ht="15.75">
      <c r="A33" s="70"/>
      <c r="B33" s="44" t="s">
        <v>51</v>
      </c>
      <c r="C33" s="43"/>
      <c r="D33" s="43">
        <v>74680</v>
      </c>
      <c r="E33" s="43">
        <v>74680</v>
      </c>
      <c r="F33" s="71"/>
      <c r="G33" s="71">
        <v>1</v>
      </c>
    </row>
    <row r="34" spans="1:7" ht="15.75">
      <c r="A34" s="70"/>
      <c r="B34" s="44" t="s">
        <v>90</v>
      </c>
      <c r="C34" s="43"/>
      <c r="D34" s="43">
        <v>20200</v>
      </c>
      <c r="E34" s="43">
        <v>20200</v>
      </c>
      <c r="F34" s="71"/>
      <c r="G34" s="71">
        <v>1</v>
      </c>
    </row>
    <row r="35" spans="1:7" ht="15.75">
      <c r="A35" s="70">
        <v>7</v>
      </c>
      <c r="B35" s="44" t="s">
        <v>8</v>
      </c>
      <c r="C35" s="43"/>
      <c r="D35" s="43">
        <v>24344</v>
      </c>
      <c r="E35" s="43">
        <v>24344</v>
      </c>
      <c r="F35" s="71"/>
      <c r="G35" s="71">
        <v>1</v>
      </c>
    </row>
    <row r="36" spans="1:7" ht="15.75">
      <c r="A36" s="70">
        <v>8</v>
      </c>
      <c r="B36" s="44" t="s">
        <v>62</v>
      </c>
      <c r="C36" s="43"/>
      <c r="D36" s="43">
        <v>49950</v>
      </c>
      <c r="E36" s="43">
        <v>49950</v>
      </c>
      <c r="F36" s="71"/>
      <c r="G36" s="71">
        <v>1</v>
      </c>
    </row>
    <row r="37" spans="1:7" ht="15.75">
      <c r="A37" s="70">
        <v>9</v>
      </c>
      <c r="B37" s="44" t="s">
        <v>86</v>
      </c>
      <c r="C37" s="43"/>
      <c r="D37" s="43">
        <v>227480</v>
      </c>
      <c r="E37" s="43">
        <v>227480</v>
      </c>
      <c r="F37" s="71"/>
      <c r="G37" s="71">
        <v>1</v>
      </c>
    </row>
    <row r="38" spans="1:7" ht="15.75">
      <c r="A38" s="70">
        <v>10</v>
      </c>
      <c r="B38" s="44" t="s">
        <v>94</v>
      </c>
      <c r="C38" s="43"/>
      <c r="D38" s="43">
        <v>1291268</v>
      </c>
      <c r="E38" s="43">
        <v>1291268</v>
      </c>
      <c r="F38" s="71"/>
      <c r="G38" s="71">
        <v>1</v>
      </c>
    </row>
    <row r="39" spans="1:7" ht="15.75">
      <c r="A39" s="70"/>
      <c r="B39" s="44" t="s">
        <v>64</v>
      </c>
      <c r="C39" s="43"/>
      <c r="D39" s="43">
        <v>971531</v>
      </c>
      <c r="E39" s="43">
        <v>971531</v>
      </c>
      <c r="F39" s="71"/>
      <c r="G39" s="71">
        <v>1</v>
      </c>
    </row>
    <row r="40" spans="1:7" ht="15.75">
      <c r="A40" s="70"/>
      <c r="B40" s="44" t="s">
        <v>65</v>
      </c>
      <c r="C40" s="43"/>
      <c r="D40" s="43">
        <v>231560</v>
      </c>
      <c r="E40" s="43">
        <v>231560</v>
      </c>
      <c r="F40" s="71"/>
      <c r="G40" s="71">
        <v>1</v>
      </c>
    </row>
    <row r="41" spans="1:7" ht="15.75">
      <c r="A41" s="70"/>
      <c r="B41" s="44" t="s">
        <v>66</v>
      </c>
      <c r="C41" s="43"/>
      <c r="D41" s="43">
        <v>88177</v>
      </c>
      <c r="E41" s="43">
        <v>88177</v>
      </c>
      <c r="F41" s="71"/>
      <c r="G41" s="71">
        <v>1</v>
      </c>
    </row>
    <row r="42" spans="1:7" ht="15.75">
      <c r="A42" s="70">
        <v>11</v>
      </c>
      <c r="B42" s="44" t="s">
        <v>67</v>
      </c>
      <c r="C42" s="43"/>
      <c r="D42" s="43">
        <v>121433</v>
      </c>
      <c r="E42" s="43">
        <v>121433</v>
      </c>
      <c r="F42" s="71"/>
      <c r="G42" s="71">
        <v>1</v>
      </c>
    </row>
    <row r="43" spans="1:7" ht="15.75">
      <c r="A43" s="70"/>
      <c r="B43" s="44" t="s">
        <v>68</v>
      </c>
      <c r="C43" s="43"/>
      <c r="D43" s="43">
        <v>96389</v>
      </c>
      <c r="E43" s="43">
        <v>96389</v>
      </c>
      <c r="F43" s="71"/>
      <c r="G43" s="71">
        <v>1</v>
      </c>
    </row>
    <row r="44" spans="1:7" ht="15.75">
      <c r="A44" s="70"/>
      <c r="B44" s="44" t="s">
        <v>69</v>
      </c>
      <c r="C44" s="43"/>
      <c r="D44" s="43">
        <v>25044</v>
      </c>
      <c r="E44" s="43">
        <v>25044</v>
      </c>
      <c r="F44" s="71"/>
      <c r="G44" s="71">
        <v>1</v>
      </c>
    </row>
    <row r="45" spans="1:7" ht="15.75">
      <c r="A45" s="70">
        <v>12</v>
      </c>
      <c r="B45" s="44" t="s">
        <v>55</v>
      </c>
      <c r="C45" s="43"/>
      <c r="D45" s="43">
        <v>24563</v>
      </c>
      <c r="E45" s="43">
        <v>24563</v>
      </c>
      <c r="F45" s="71"/>
      <c r="G45" s="71">
        <v>1</v>
      </c>
    </row>
    <row r="46" spans="1:7" ht="15.75">
      <c r="A46" s="70">
        <v>13</v>
      </c>
      <c r="B46" s="44" t="s">
        <v>91</v>
      </c>
      <c r="C46" s="43"/>
      <c r="D46" s="43">
        <v>112936</v>
      </c>
      <c r="E46" s="43">
        <v>112936</v>
      </c>
      <c r="F46" s="71"/>
      <c r="G46" s="71">
        <v>1</v>
      </c>
    </row>
    <row r="47" spans="1:7" ht="15.75">
      <c r="A47" s="70">
        <v>14</v>
      </c>
      <c r="B47" s="44" t="s">
        <v>20</v>
      </c>
      <c r="C47" s="43"/>
      <c r="D47" s="43">
        <v>15642</v>
      </c>
      <c r="E47" s="43">
        <v>15642</v>
      </c>
      <c r="F47" s="71"/>
      <c r="G47" s="71">
        <v>1</v>
      </c>
    </row>
    <row r="48" spans="1:7" ht="15.75">
      <c r="A48" s="70"/>
      <c r="B48" s="44" t="s">
        <v>21</v>
      </c>
      <c r="C48" s="43"/>
      <c r="D48" s="43">
        <v>7242</v>
      </c>
      <c r="E48" s="43">
        <v>7242</v>
      </c>
      <c r="F48" s="71"/>
      <c r="G48" s="71">
        <v>1</v>
      </c>
    </row>
    <row r="49" spans="1:7" ht="15.75">
      <c r="A49" s="70"/>
      <c r="B49" s="44" t="s">
        <v>110</v>
      </c>
      <c r="C49" s="43"/>
      <c r="D49" s="43">
        <v>3400</v>
      </c>
      <c r="E49" s="43">
        <v>3400</v>
      </c>
      <c r="F49" s="71"/>
      <c r="G49" s="71">
        <v>1</v>
      </c>
    </row>
    <row r="50" spans="1:7" ht="31.5">
      <c r="A50" s="70"/>
      <c r="B50" s="44" t="s">
        <v>2</v>
      </c>
      <c r="C50" s="43"/>
      <c r="D50" s="43">
        <v>5000</v>
      </c>
      <c r="E50" s="43">
        <v>5000</v>
      </c>
      <c r="F50" s="71"/>
      <c r="G50" s="71">
        <v>1</v>
      </c>
    </row>
    <row r="51" spans="1:7" ht="15.75">
      <c r="A51" s="70">
        <v>15</v>
      </c>
      <c r="B51" s="44" t="s">
        <v>126</v>
      </c>
      <c r="C51" s="43"/>
      <c r="D51" s="43"/>
      <c r="E51" s="43">
        <v>183345</v>
      </c>
      <c r="F51" s="71"/>
      <c r="G51" s="71"/>
    </row>
    <row r="52" spans="1:8" s="3" customFormat="1" ht="15.75">
      <c r="A52" s="20" t="s">
        <v>56</v>
      </c>
      <c r="B52" s="41" t="s">
        <v>125</v>
      </c>
      <c r="C52" s="42">
        <v>2000</v>
      </c>
      <c r="D52" s="42">
        <v>2000</v>
      </c>
      <c r="E52" s="42">
        <v>2000</v>
      </c>
      <c r="F52" s="71"/>
      <c r="G52" s="71">
        <v>1</v>
      </c>
      <c r="H52" s="2"/>
    </row>
    <row r="53" spans="1:8" s="3" customFormat="1" ht="15.75">
      <c r="A53" s="20" t="s">
        <v>57</v>
      </c>
      <c r="B53" s="41" t="s">
        <v>85</v>
      </c>
      <c r="C53" s="42">
        <v>1200</v>
      </c>
      <c r="D53" s="42">
        <v>1200</v>
      </c>
      <c r="E53" s="42">
        <v>1200</v>
      </c>
      <c r="F53" s="69">
        <v>1</v>
      </c>
      <c r="G53" s="69">
        <v>1</v>
      </c>
      <c r="H53" s="2"/>
    </row>
    <row r="54" spans="1:8" s="3" customFormat="1" ht="15.75">
      <c r="A54" s="20" t="s">
        <v>58</v>
      </c>
      <c r="B54" s="41" t="s">
        <v>30</v>
      </c>
      <c r="C54" s="42">
        <v>134940</v>
      </c>
      <c r="D54" s="42">
        <v>134940</v>
      </c>
      <c r="E54" s="42">
        <v>134940</v>
      </c>
      <c r="F54" s="69">
        <v>1</v>
      </c>
      <c r="G54" s="69">
        <v>1</v>
      </c>
      <c r="H54" s="2"/>
    </row>
    <row r="55" spans="1:8" s="3" customFormat="1" ht="47.25">
      <c r="A55" s="20" t="s">
        <v>59</v>
      </c>
      <c r="B55" s="41" t="s">
        <v>128</v>
      </c>
      <c r="C55" s="42"/>
      <c r="D55" s="42"/>
      <c r="E55" s="42">
        <v>82500</v>
      </c>
      <c r="F55" s="69"/>
      <c r="G55" s="69"/>
      <c r="H55" s="2"/>
    </row>
    <row r="56" spans="1:8" s="3" customFormat="1" ht="15.75">
      <c r="A56" s="20" t="s">
        <v>59</v>
      </c>
      <c r="B56" s="41" t="s">
        <v>122</v>
      </c>
      <c r="C56" s="42"/>
      <c r="D56" s="42"/>
      <c r="E56" s="42">
        <v>1750600</v>
      </c>
      <c r="F56" s="69"/>
      <c r="G56" s="69"/>
      <c r="H56" s="2"/>
    </row>
    <row r="57" spans="1:8" s="3" customFormat="1" ht="15.75">
      <c r="A57" s="20" t="s">
        <v>60</v>
      </c>
      <c r="B57" s="41" t="s">
        <v>123</v>
      </c>
      <c r="C57" s="42"/>
      <c r="D57" s="42"/>
      <c r="E57" s="42">
        <v>204010</v>
      </c>
      <c r="F57" s="69"/>
      <c r="G57" s="69"/>
      <c r="H57" s="2"/>
    </row>
    <row r="58" spans="1:8" s="3" customFormat="1" ht="15.75">
      <c r="A58" s="20" t="s">
        <v>61</v>
      </c>
      <c r="B58" s="41" t="s">
        <v>129</v>
      </c>
      <c r="C58" s="42"/>
      <c r="D58" s="42"/>
      <c r="E58" s="42">
        <v>56601</v>
      </c>
      <c r="F58" s="69"/>
      <c r="G58" s="69"/>
      <c r="H58" s="2"/>
    </row>
    <row r="59" spans="1:7" s="3" customFormat="1" ht="31.5">
      <c r="A59" s="20" t="s">
        <v>99</v>
      </c>
      <c r="B59" s="41" t="s">
        <v>35</v>
      </c>
      <c r="C59" s="42">
        <v>1381008</v>
      </c>
      <c r="D59" s="42">
        <v>1381008</v>
      </c>
      <c r="E59" s="42">
        <v>1796873</v>
      </c>
      <c r="F59" s="69">
        <v>1.3011314923592043</v>
      </c>
      <c r="G59" s="69">
        <v>1.3011314923592043</v>
      </c>
    </row>
    <row r="60" spans="1:7" s="3" customFormat="1" ht="15.75">
      <c r="A60" s="20" t="s">
        <v>117</v>
      </c>
      <c r="B60" s="41" t="s">
        <v>22</v>
      </c>
      <c r="C60" s="42">
        <v>405774</v>
      </c>
      <c r="D60" s="42">
        <v>405774</v>
      </c>
      <c r="E60" s="42">
        <v>405774</v>
      </c>
      <c r="F60" s="69">
        <v>1</v>
      </c>
      <c r="G60" s="69">
        <v>1</v>
      </c>
    </row>
    <row r="61" spans="1:7" ht="15.75">
      <c r="A61" s="70" t="s">
        <v>105</v>
      </c>
      <c r="B61" s="44" t="s">
        <v>93</v>
      </c>
      <c r="C61" s="43">
        <v>184600</v>
      </c>
      <c r="D61" s="43">
        <v>184600</v>
      </c>
      <c r="E61" s="43">
        <v>184600</v>
      </c>
      <c r="F61" s="71">
        <v>1</v>
      </c>
      <c r="G61" s="71">
        <v>1</v>
      </c>
    </row>
    <row r="62" spans="1:7" ht="15.75">
      <c r="A62" s="70" t="s">
        <v>106</v>
      </c>
      <c r="B62" s="44" t="s">
        <v>92</v>
      </c>
      <c r="C62" s="43">
        <v>221174</v>
      </c>
      <c r="D62" s="43">
        <v>221174</v>
      </c>
      <c r="E62" s="43">
        <v>221174</v>
      </c>
      <c r="F62" s="71">
        <v>1</v>
      </c>
      <c r="G62" s="71">
        <v>1</v>
      </c>
    </row>
    <row r="63" spans="1:7" s="3" customFormat="1" ht="15.75">
      <c r="A63" s="20" t="s">
        <v>95</v>
      </c>
      <c r="B63" s="41" t="s">
        <v>31</v>
      </c>
      <c r="C63" s="42">
        <v>538534</v>
      </c>
      <c r="D63" s="42">
        <v>538534</v>
      </c>
      <c r="E63" s="42">
        <v>738534</v>
      </c>
      <c r="F63" s="71">
        <v>1.3713785944805714</v>
      </c>
      <c r="G63" s="71">
        <v>1.3713785944805714</v>
      </c>
    </row>
    <row r="64" spans="1:7" ht="15.75">
      <c r="A64" s="70" t="s">
        <v>105</v>
      </c>
      <c r="B64" s="44" t="s">
        <v>33</v>
      </c>
      <c r="C64" s="43">
        <v>278540</v>
      </c>
      <c r="D64" s="43">
        <v>278540</v>
      </c>
      <c r="E64" s="43">
        <v>478540</v>
      </c>
      <c r="F64" s="71">
        <v>1.7180297264306743</v>
      </c>
      <c r="G64" s="71">
        <v>1.7180297264306743</v>
      </c>
    </row>
    <row r="65" spans="1:7" ht="15.75">
      <c r="A65" s="70" t="s">
        <v>106</v>
      </c>
      <c r="B65" s="44" t="s">
        <v>34</v>
      </c>
      <c r="C65" s="43">
        <v>221947</v>
      </c>
      <c r="D65" s="43">
        <v>221947</v>
      </c>
      <c r="E65" s="43">
        <v>221947</v>
      </c>
      <c r="F65" s="71">
        <v>1</v>
      </c>
      <c r="G65" s="71">
        <v>1</v>
      </c>
    </row>
    <row r="66" spans="1:7" ht="15.75">
      <c r="A66" s="70" t="s">
        <v>10</v>
      </c>
      <c r="B66" s="44" t="s">
        <v>32</v>
      </c>
      <c r="C66" s="43">
        <v>38047</v>
      </c>
      <c r="D66" s="43">
        <v>38047</v>
      </c>
      <c r="E66" s="43">
        <v>38047</v>
      </c>
      <c r="F66" s="71">
        <v>1</v>
      </c>
      <c r="G66" s="71">
        <v>1</v>
      </c>
    </row>
    <row r="67" spans="1:7" s="3" customFormat="1" ht="15.75">
      <c r="A67" s="20" t="s">
        <v>56</v>
      </c>
      <c r="B67" s="41" t="s">
        <v>36</v>
      </c>
      <c r="C67" s="42"/>
      <c r="D67" s="42"/>
      <c r="E67" s="42">
        <v>215865</v>
      </c>
      <c r="F67" s="69"/>
      <c r="G67" s="69"/>
    </row>
    <row r="68" spans="1:7" s="3" customFormat="1" ht="15.75">
      <c r="A68" s="20" t="s">
        <v>57</v>
      </c>
      <c r="B68" s="41" t="s">
        <v>127</v>
      </c>
      <c r="C68" s="42">
        <v>436700</v>
      </c>
      <c r="D68" s="42">
        <v>436700</v>
      </c>
      <c r="E68" s="42">
        <v>436700</v>
      </c>
      <c r="F68" s="69">
        <v>1</v>
      </c>
      <c r="G68" s="69">
        <v>1</v>
      </c>
    </row>
    <row r="69" spans="1:7" ht="15.75">
      <c r="A69" s="62"/>
      <c r="B69" s="63"/>
      <c r="C69" s="36"/>
      <c r="D69" s="36"/>
      <c r="E69" s="36"/>
      <c r="F69" s="64"/>
      <c r="G69" s="64"/>
    </row>
    <row r="71" ht="15.75">
      <c r="A71" s="31"/>
    </row>
    <row r="72" ht="15.75">
      <c r="A72" s="32"/>
    </row>
    <row r="73" ht="15.75">
      <c r="A73" s="32"/>
    </row>
    <row r="74" ht="15.75">
      <c r="A74" s="32"/>
    </row>
    <row r="75" ht="15.75">
      <c r="A75" s="32"/>
    </row>
  </sheetData>
  <sheetProtection/>
  <mergeCells count="8">
    <mergeCell ref="E1:G1"/>
    <mergeCell ref="A3:G3"/>
    <mergeCell ref="F5:G5"/>
    <mergeCell ref="A6:A7"/>
    <mergeCell ref="B6:B7"/>
    <mergeCell ref="F6:G6"/>
    <mergeCell ref="E6:E7"/>
    <mergeCell ref="C6:D6"/>
  </mergeCells>
  <printOptions horizontalCentered="1"/>
  <pageMargins left="0" right="0" top="0.748031496062992" bottom="0.748031496062992" header="0.275590551181102" footer="0"/>
  <pageSetup horizontalDpi="600" verticalDpi="600" orientation="portrait" paperSize="9" r:id="rId1"/>
  <headerFooter alignWithMargins="0">
    <oddFooter>&amp;R&amp;"Times New Roman,Regular"&amp;12Trang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HungPortal</cp:lastModifiedBy>
  <cp:lastPrinted>2019-01-18T00:48:54Z</cp:lastPrinted>
  <dcterms:created xsi:type="dcterms:W3CDTF">2011-09-11T06:55:33Z</dcterms:created>
  <dcterms:modified xsi:type="dcterms:W3CDTF">2019-07-09T08:52:53Z</dcterms:modified>
  <cp:category/>
  <cp:version/>
  <cp:contentType/>
  <cp:contentStatus/>
</cp:coreProperties>
</file>